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GDA NOWE\ZMIANY BUDŻETU\ZMIANY BUDŻETU 2024\Uchwała Nr    z dnia 25.11.2024 r\WPF\"/>
    </mc:Choice>
  </mc:AlternateContent>
  <xr:revisionPtr revIDLastSave="0" documentId="13_ncr:1_{EECB5CB5-E48F-4C05-B93F-917811E8A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K10" i="1" l="1"/>
  <c r="I23" i="1"/>
  <c r="I24" i="1"/>
  <c r="D25" i="1"/>
  <c r="F2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8" i="1"/>
  <c r="I6" i="1"/>
  <c r="E25" i="1" l="1"/>
  <c r="K8" i="1"/>
  <c r="K9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</calcChain>
</file>

<file path=xl/sharedStrings.xml><?xml version="1.0" encoding="utf-8"?>
<sst xmlns="http://schemas.openxmlformats.org/spreadsheetml/2006/main" count="19" uniqueCount="18">
  <si>
    <t>ROK</t>
  </si>
  <si>
    <t xml:space="preserve">PRZYCHODY </t>
  </si>
  <si>
    <t xml:space="preserve">Nowo zaciągniete zobowiązania </t>
  </si>
  <si>
    <t>Kredyty i pożyczki</t>
  </si>
  <si>
    <t xml:space="preserve">Obligacje </t>
  </si>
  <si>
    <t xml:space="preserve">ROZCHODY </t>
  </si>
  <si>
    <t>Spłaty pożyczek z 2017 r. (NFOŚiGW)</t>
  </si>
  <si>
    <t xml:space="preserve">Ogółem spłaty kredytów </t>
  </si>
  <si>
    <t xml:space="preserve">Wydatki zmniejszające dług </t>
  </si>
  <si>
    <t>Kwota długu</t>
  </si>
  <si>
    <t xml:space="preserve">Dług spłacany wydatkami </t>
  </si>
  <si>
    <t xml:space="preserve">OGÓŁEM </t>
  </si>
  <si>
    <t>Spłaty zaciągniętych kredytów  (UE)</t>
  </si>
  <si>
    <t xml:space="preserve"> </t>
  </si>
  <si>
    <t>Spłaty kredytów zaciągniętych przed 2019 r.</t>
  </si>
  <si>
    <t>Załącznik do objaśnień</t>
  </si>
  <si>
    <t>Wykup obligacji z 2019 r. i spłata kredytu długoterminowego z 2020,2021,2022, 2023 r.</t>
  </si>
  <si>
    <t>Spłaty kredytu z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</si>
</sst>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6" xfId="0" applyFont="1" applyBorder="1"/>
    <xf numFmtId="0" fontId="4" fillId="0" borderId="12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4" fontId="5" fillId="0" borderId="13" xfId="0" applyNumberFormat="1" applyFont="1" applyBorder="1"/>
    <xf numFmtId="4" fontId="5" fillId="0" borderId="10" xfId="0" applyNumberFormat="1" applyFont="1" applyBorder="1"/>
    <xf numFmtId="0" fontId="2" fillId="0" borderId="10" xfId="0" applyFont="1" applyBorder="1"/>
    <xf numFmtId="4" fontId="5" fillId="0" borderId="2" xfId="0" applyNumberFormat="1" applyFont="1" applyBorder="1"/>
    <xf numFmtId="0" fontId="5" fillId="0" borderId="12" xfId="0" applyFont="1" applyBorder="1"/>
    <xf numFmtId="4" fontId="5" fillId="0" borderId="6" xfId="0" applyNumberFormat="1" applyFont="1" applyBorder="1"/>
    <xf numFmtId="4" fontId="5" fillId="0" borderId="12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0" fontId="5" fillId="0" borderId="5" xfId="0" applyFont="1" applyBorder="1"/>
    <xf numFmtId="4" fontId="5" fillId="0" borderId="14" xfId="0" applyNumberFormat="1" applyFont="1" applyBorder="1"/>
    <xf numFmtId="0" fontId="2" fillId="0" borderId="6" xfId="0" applyFont="1" applyBorder="1"/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7" zoomScale="130" zoomScaleNormal="130" workbookViewId="0">
      <selection activeCell="G18" sqref="G18"/>
    </sheetView>
  </sheetViews>
  <sheetFormatPr defaultRowHeight="15" x14ac:dyDescent="0.25"/>
  <cols>
    <col min="1" max="1" width="5.85546875" customWidth="1"/>
    <col min="2" max="2" width="11.7109375" customWidth="1"/>
    <col min="3" max="3" width="9.7109375" customWidth="1"/>
    <col min="4" max="4" width="11.85546875" customWidth="1"/>
    <col min="5" max="5" width="13.5703125" customWidth="1"/>
    <col min="6" max="6" width="11.42578125" customWidth="1"/>
    <col min="7" max="7" width="9.28515625" customWidth="1"/>
    <col min="8" max="8" width="12.85546875" customWidth="1"/>
    <col min="9" max="9" width="11.28515625" customWidth="1"/>
    <col min="10" max="10" width="10.140625" customWidth="1"/>
    <col min="11" max="11" width="12.42578125" customWidth="1"/>
    <col min="12" max="12" width="8.28515625" customWidth="1"/>
  </cols>
  <sheetData>
    <row r="1" spans="1:14" ht="15.75" thickBot="1" x14ac:dyDescent="0.3">
      <c r="A1" s="2"/>
      <c r="B1" s="2"/>
      <c r="C1" s="2"/>
      <c r="D1" s="2"/>
      <c r="E1" s="2"/>
      <c r="F1" s="2"/>
      <c r="G1" s="2"/>
      <c r="H1" s="2"/>
      <c r="I1" s="27" t="s">
        <v>15</v>
      </c>
      <c r="J1" s="27"/>
      <c r="K1" s="27"/>
      <c r="L1" s="27"/>
    </row>
    <row r="2" spans="1:14" ht="15.75" thickBot="1" x14ac:dyDescent="0.3">
      <c r="A2" s="32" t="s">
        <v>0</v>
      </c>
      <c r="B2" s="30" t="s">
        <v>1</v>
      </c>
      <c r="C2" s="37"/>
      <c r="D2" s="30" t="s">
        <v>5</v>
      </c>
      <c r="E2" s="31"/>
      <c r="F2" s="31"/>
      <c r="G2" s="31"/>
      <c r="H2" s="31"/>
      <c r="I2" s="31"/>
      <c r="J2" s="38" t="s">
        <v>8</v>
      </c>
      <c r="K2" s="40" t="s">
        <v>9</v>
      </c>
      <c r="L2" s="28" t="s">
        <v>10</v>
      </c>
      <c r="M2" s="1"/>
      <c r="N2" s="1"/>
    </row>
    <row r="3" spans="1:14" ht="60" customHeight="1" thickBot="1" x14ac:dyDescent="0.3">
      <c r="A3" s="33"/>
      <c r="B3" s="35" t="s">
        <v>2</v>
      </c>
      <c r="C3" s="36"/>
      <c r="D3" s="3" t="s">
        <v>17</v>
      </c>
      <c r="E3" s="38" t="s">
        <v>16</v>
      </c>
      <c r="F3" s="3" t="s">
        <v>12</v>
      </c>
      <c r="G3" s="3" t="s">
        <v>6</v>
      </c>
      <c r="H3" s="3" t="s">
        <v>14</v>
      </c>
      <c r="I3" s="4" t="s">
        <v>7</v>
      </c>
      <c r="J3" s="39"/>
      <c r="K3" s="41"/>
      <c r="L3" s="29"/>
      <c r="M3" s="1"/>
      <c r="N3" s="1"/>
    </row>
    <row r="4" spans="1:14" ht="23.25" thickBot="1" x14ac:dyDescent="0.3">
      <c r="A4" s="34"/>
      <c r="B4" s="5" t="s">
        <v>3</v>
      </c>
      <c r="C4" s="6" t="s">
        <v>4</v>
      </c>
      <c r="D4" s="7"/>
      <c r="E4" s="42"/>
      <c r="F4" s="7"/>
      <c r="G4" s="8"/>
      <c r="H4" s="7"/>
      <c r="I4" s="8"/>
      <c r="J4" s="7"/>
      <c r="K4" s="9"/>
      <c r="L4" s="9"/>
      <c r="M4" s="1"/>
      <c r="N4" s="1"/>
    </row>
    <row r="5" spans="1:14" ht="15.75" thickBot="1" x14ac:dyDescent="0.3">
      <c r="A5" s="10">
        <v>1</v>
      </c>
      <c r="B5" s="11">
        <v>2</v>
      </c>
      <c r="C5" s="12">
        <v>3</v>
      </c>
      <c r="D5" s="11">
        <v>4</v>
      </c>
      <c r="E5" s="12">
        <v>5</v>
      </c>
      <c r="F5" s="11">
        <v>6</v>
      </c>
      <c r="G5" s="12">
        <v>7</v>
      </c>
      <c r="H5" s="11">
        <v>8</v>
      </c>
      <c r="I5" s="12">
        <v>9</v>
      </c>
      <c r="J5" s="11">
        <v>10</v>
      </c>
      <c r="K5" s="12">
        <v>11</v>
      </c>
      <c r="L5" s="11">
        <v>12</v>
      </c>
      <c r="M5" s="1"/>
      <c r="N5" s="1"/>
    </row>
    <row r="6" spans="1:14" x14ac:dyDescent="0.25">
      <c r="A6" s="13">
        <v>2021</v>
      </c>
      <c r="B6" s="14">
        <v>3254413.21</v>
      </c>
      <c r="C6" s="15"/>
      <c r="D6" s="16"/>
      <c r="E6" s="15">
        <v>110072</v>
      </c>
      <c r="F6" s="15"/>
      <c r="G6" s="14">
        <v>15964</v>
      </c>
      <c r="H6" s="15">
        <v>933477</v>
      </c>
      <c r="I6" s="14">
        <f>SUM(E6:H6,F7)</f>
        <v>1348138</v>
      </c>
      <c r="J6" s="15">
        <v>115750</v>
      </c>
      <c r="K6" s="17">
        <v>29354339.690000001</v>
      </c>
      <c r="L6" s="15"/>
      <c r="M6" s="1"/>
      <c r="N6" s="1"/>
    </row>
    <row r="7" spans="1:14" ht="15.75" thickBot="1" x14ac:dyDescent="0.3">
      <c r="A7" s="18"/>
      <c r="B7" s="19"/>
      <c r="C7" s="20"/>
      <c r="D7" s="20"/>
      <c r="E7" s="20"/>
      <c r="F7" s="20">
        <v>288625</v>
      </c>
      <c r="G7" s="19"/>
      <c r="H7" s="20" t="s">
        <v>13</v>
      </c>
      <c r="I7" s="19"/>
      <c r="J7" s="20"/>
      <c r="K7" s="19"/>
      <c r="L7" s="20"/>
      <c r="M7" s="1"/>
      <c r="N7" s="1"/>
    </row>
    <row r="8" spans="1:14" ht="15.75" thickBot="1" x14ac:dyDescent="0.3">
      <c r="A8" s="18">
        <v>2022</v>
      </c>
      <c r="B8" s="20">
        <v>1000000</v>
      </c>
      <c r="C8" s="20"/>
      <c r="D8" s="15"/>
      <c r="E8" s="20">
        <v>435434</v>
      </c>
      <c r="F8" s="20">
        <v>312840</v>
      </c>
      <c r="G8" s="20">
        <v>14578</v>
      </c>
      <c r="H8" s="20">
        <v>1148727</v>
      </c>
      <c r="I8" s="20">
        <f>SUM(D8:H8)</f>
        <v>1911579</v>
      </c>
      <c r="J8" s="20"/>
      <c r="K8" s="17">
        <f>SUM(K6+B8+C8)-(I8+J8)</f>
        <v>28442760.690000001</v>
      </c>
      <c r="L8" s="20"/>
      <c r="M8" s="1"/>
      <c r="N8" s="1"/>
    </row>
    <row r="9" spans="1:14" ht="15.75" thickBot="1" x14ac:dyDescent="0.3">
      <c r="A9" s="21">
        <v>2023</v>
      </c>
      <c r="B9" s="22">
        <v>2904121.35</v>
      </c>
      <c r="C9" s="23"/>
      <c r="D9" s="15">
        <v>0</v>
      </c>
      <c r="E9" s="20">
        <v>555434</v>
      </c>
      <c r="F9" s="22"/>
      <c r="G9" s="22">
        <v>13192</v>
      </c>
      <c r="H9" s="22">
        <v>1148727</v>
      </c>
      <c r="I9" s="20">
        <f t="shared" ref="I9:I24" si="0">SUM(D9:H9)</f>
        <v>1717353</v>
      </c>
      <c r="J9" s="22"/>
      <c r="K9" s="22">
        <f t="shared" ref="K9:K23" si="1">SUM(K8+B9+C9)-(I9+J9)</f>
        <v>29629529.040000003</v>
      </c>
      <c r="L9" s="22"/>
      <c r="M9" s="1"/>
      <c r="N9" s="1"/>
    </row>
    <row r="10" spans="1:14" ht="15.75" thickBot="1" x14ac:dyDescent="0.3">
      <c r="A10" s="21">
        <v>2024</v>
      </c>
      <c r="B10" s="22">
        <v>5729209.4500000002</v>
      </c>
      <c r="C10" s="23"/>
      <c r="D10" s="15">
        <v>0</v>
      </c>
      <c r="E10" s="20">
        <v>579434</v>
      </c>
      <c r="F10" s="22">
        <v>2463278</v>
      </c>
      <c r="G10" s="22">
        <v>13192</v>
      </c>
      <c r="H10" s="22">
        <v>1164244</v>
      </c>
      <c r="I10" s="20">
        <f t="shared" si="0"/>
        <v>4220148</v>
      </c>
      <c r="J10" s="22"/>
      <c r="K10" s="22">
        <f>SUM(K9+B10+C10+F10)-(I10+J10)</f>
        <v>33601868.490000002</v>
      </c>
      <c r="L10" s="22"/>
      <c r="M10" s="1"/>
      <c r="N10" s="1"/>
    </row>
    <row r="11" spans="1:14" ht="15.75" thickBot="1" x14ac:dyDescent="0.3">
      <c r="A11" s="21">
        <v>2025</v>
      </c>
      <c r="B11" s="22"/>
      <c r="C11" s="23"/>
      <c r="D11" s="15">
        <v>138326.64000000001</v>
      </c>
      <c r="E11" s="20">
        <v>579434</v>
      </c>
      <c r="F11" s="22"/>
      <c r="G11" s="22">
        <v>13192</v>
      </c>
      <c r="H11" s="22">
        <v>1422030</v>
      </c>
      <c r="I11" s="20">
        <f t="shared" si="0"/>
        <v>2152982.64</v>
      </c>
      <c r="J11" s="22"/>
      <c r="K11" s="22">
        <f t="shared" si="1"/>
        <v>31448885.850000001</v>
      </c>
      <c r="L11" s="22"/>
      <c r="M11" s="1"/>
      <c r="N11" s="1"/>
    </row>
    <row r="12" spans="1:14" ht="15.75" thickBot="1" x14ac:dyDescent="0.3">
      <c r="A12" s="21">
        <v>2026</v>
      </c>
      <c r="B12" s="22"/>
      <c r="C12" s="23"/>
      <c r="D12" s="15">
        <v>150000</v>
      </c>
      <c r="E12" s="20">
        <v>579434</v>
      </c>
      <c r="F12" s="22"/>
      <c r="G12" s="22">
        <v>13192</v>
      </c>
      <c r="H12" s="22">
        <v>1570282</v>
      </c>
      <c r="I12" s="20">
        <f t="shared" si="0"/>
        <v>2312908</v>
      </c>
      <c r="J12" s="22"/>
      <c r="K12" s="22">
        <f t="shared" si="1"/>
        <v>29135977.850000001</v>
      </c>
      <c r="L12" s="22"/>
      <c r="M12" s="1"/>
      <c r="N12" s="1"/>
    </row>
    <row r="13" spans="1:14" ht="15.75" thickBot="1" x14ac:dyDescent="0.3">
      <c r="A13" s="21">
        <v>2027</v>
      </c>
      <c r="B13" s="22"/>
      <c r="C13" s="23"/>
      <c r="D13" s="15">
        <v>150000</v>
      </c>
      <c r="E13" s="20">
        <v>579434</v>
      </c>
      <c r="F13" s="22"/>
      <c r="G13" s="22">
        <v>10938</v>
      </c>
      <c r="H13" s="22">
        <v>1959002</v>
      </c>
      <c r="I13" s="20">
        <f t="shared" si="0"/>
        <v>2699374</v>
      </c>
      <c r="J13" s="22"/>
      <c r="K13" s="22">
        <f t="shared" si="1"/>
        <v>26436603.850000001</v>
      </c>
      <c r="L13" s="22"/>
      <c r="M13" s="1"/>
      <c r="N13" s="1"/>
    </row>
    <row r="14" spans="1:14" ht="15.75" thickBot="1" x14ac:dyDescent="0.3">
      <c r="A14" s="21">
        <v>2028</v>
      </c>
      <c r="B14" s="22"/>
      <c r="C14" s="23"/>
      <c r="D14" s="15">
        <v>150000</v>
      </c>
      <c r="E14" s="20">
        <v>579434</v>
      </c>
      <c r="F14" s="22"/>
      <c r="G14" s="22">
        <v>8684</v>
      </c>
      <c r="H14" s="22">
        <v>2034002</v>
      </c>
      <c r="I14" s="20">
        <f t="shared" si="0"/>
        <v>2772120</v>
      </c>
      <c r="J14" s="22"/>
      <c r="K14" s="22">
        <f t="shared" si="1"/>
        <v>23664483.850000001</v>
      </c>
      <c r="L14" s="22"/>
      <c r="M14" s="1"/>
      <c r="N14" s="1"/>
    </row>
    <row r="15" spans="1:14" ht="15.75" thickBot="1" x14ac:dyDescent="0.3">
      <c r="A15" s="21">
        <v>2029</v>
      </c>
      <c r="B15" s="22"/>
      <c r="C15" s="23"/>
      <c r="D15" s="15">
        <v>200000</v>
      </c>
      <c r="E15" s="24">
        <v>1579434</v>
      </c>
      <c r="F15" s="22"/>
      <c r="G15" s="22">
        <v>8684</v>
      </c>
      <c r="H15" s="22">
        <v>783427</v>
      </c>
      <c r="I15" s="20">
        <f t="shared" si="0"/>
        <v>2571545</v>
      </c>
      <c r="J15" s="22"/>
      <c r="K15" s="22">
        <f t="shared" si="1"/>
        <v>21092938.850000001</v>
      </c>
      <c r="L15" s="22"/>
      <c r="M15" s="1"/>
      <c r="N15" s="1"/>
    </row>
    <row r="16" spans="1:14" ht="15.75" thickBot="1" x14ac:dyDescent="0.3">
      <c r="A16" s="21">
        <v>2030</v>
      </c>
      <c r="B16" s="22"/>
      <c r="C16" s="23"/>
      <c r="D16" s="15">
        <v>500000</v>
      </c>
      <c r="E16" s="24">
        <v>1579434</v>
      </c>
      <c r="F16" s="22"/>
      <c r="G16" s="22">
        <v>8684</v>
      </c>
      <c r="H16" s="22">
        <v>929678</v>
      </c>
      <c r="I16" s="20">
        <f t="shared" si="0"/>
        <v>3017796</v>
      </c>
      <c r="J16" s="22"/>
      <c r="K16" s="22">
        <f t="shared" si="1"/>
        <v>18075142.850000001</v>
      </c>
      <c r="L16" s="22"/>
      <c r="M16" s="1"/>
      <c r="N16" s="1"/>
    </row>
    <row r="17" spans="1:14" ht="15.75" thickBot="1" x14ac:dyDescent="0.3">
      <c r="A17" s="21">
        <v>2031</v>
      </c>
      <c r="B17" s="22"/>
      <c r="C17" s="23"/>
      <c r="D17" s="15">
        <v>500000</v>
      </c>
      <c r="E17" s="24">
        <v>1508435.21</v>
      </c>
      <c r="F17" s="22"/>
      <c r="G17" s="22">
        <v>8104.48</v>
      </c>
      <c r="H17" s="22">
        <v>929678</v>
      </c>
      <c r="I17" s="20">
        <f t="shared" si="0"/>
        <v>2946217.69</v>
      </c>
      <c r="J17" s="22"/>
      <c r="K17" s="22">
        <f t="shared" si="1"/>
        <v>15128925.160000002</v>
      </c>
      <c r="L17" s="22"/>
      <c r="M17" s="1"/>
      <c r="N17" s="1"/>
    </row>
    <row r="18" spans="1:14" ht="15.75" thickBot="1" x14ac:dyDescent="0.3">
      <c r="A18" s="21">
        <v>2032</v>
      </c>
      <c r="B18" s="22"/>
      <c r="C18" s="23"/>
      <c r="D18" s="15">
        <v>500000</v>
      </c>
      <c r="E18" s="24">
        <v>1128000</v>
      </c>
      <c r="F18" s="22"/>
      <c r="G18" s="22" t="s">
        <v>13</v>
      </c>
      <c r="H18" s="22">
        <v>929678</v>
      </c>
      <c r="I18" s="20">
        <f t="shared" si="0"/>
        <v>2557678</v>
      </c>
      <c r="J18" s="22"/>
      <c r="K18" s="22">
        <f t="shared" si="1"/>
        <v>12571247.160000002</v>
      </c>
      <c r="L18" s="22"/>
      <c r="M18" s="1"/>
      <c r="N18" s="1"/>
    </row>
    <row r="19" spans="1:14" ht="15.75" thickBot="1" x14ac:dyDescent="0.3">
      <c r="A19" s="21">
        <v>2033</v>
      </c>
      <c r="B19" s="22"/>
      <c r="C19" s="23"/>
      <c r="D19" s="15">
        <v>500000</v>
      </c>
      <c r="E19" s="24">
        <v>1596000</v>
      </c>
      <c r="F19" s="22"/>
      <c r="G19" s="22"/>
      <c r="H19" s="22">
        <v>998075</v>
      </c>
      <c r="I19" s="20">
        <f t="shared" si="0"/>
        <v>3094075</v>
      </c>
      <c r="J19" s="22"/>
      <c r="K19" s="22">
        <f t="shared" si="1"/>
        <v>9477172.160000002</v>
      </c>
      <c r="L19" s="22"/>
      <c r="M19" s="1"/>
      <c r="N19" s="1"/>
    </row>
    <row r="20" spans="1:14" ht="15.75" thickBot="1" x14ac:dyDescent="0.3">
      <c r="A20" s="21">
        <v>2034</v>
      </c>
      <c r="B20" s="22"/>
      <c r="C20" s="23"/>
      <c r="D20" s="15">
        <v>550000</v>
      </c>
      <c r="E20" s="24">
        <v>500000</v>
      </c>
      <c r="F20" s="22"/>
      <c r="G20" s="22"/>
      <c r="H20" s="22">
        <v>1019284</v>
      </c>
      <c r="I20" s="20">
        <f t="shared" si="0"/>
        <v>2069284</v>
      </c>
      <c r="J20" s="22"/>
      <c r="K20" s="22">
        <f t="shared" si="1"/>
        <v>7407888.160000002</v>
      </c>
      <c r="L20" s="22"/>
      <c r="M20" s="1"/>
      <c r="N20" s="1"/>
    </row>
    <row r="21" spans="1:14" ht="15.75" thickBot="1" x14ac:dyDescent="0.3">
      <c r="A21" s="21">
        <v>2035</v>
      </c>
      <c r="B21" s="22"/>
      <c r="C21" s="23"/>
      <c r="D21" s="15">
        <v>550000</v>
      </c>
      <c r="E21" s="24">
        <v>500000</v>
      </c>
      <c r="F21" s="22"/>
      <c r="G21" s="22"/>
      <c r="H21" s="22">
        <v>1044284</v>
      </c>
      <c r="I21" s="20">
        <f t="shared" si="0"/>
        <v>2094284</v>
      </c>
      <c r="J21" s="22"/>
      <c r="K21" s="22">
        <f t="shared" si="1"/>
        <v>5313604.160000002</v>
      </c>
      <c r="L21" s="22"/>
      <c r="M21" s="1"/>
      <c r="N21" s="1"/>
    </row>
    <row r="22" spans="1:14" ht="15.75" thickBot="1" x14ac:dyDescent="0.3">
      <c r="A22" s="21">
        <v>2036</v>
      </c>
      <c r="B22" s="22"/>
      <c r="C22" s="23"/>
      <c r="D22" s="22">
        <v>600000</v>
      </c>
      <c r="E22" s="24">
        <v>500000</v>
      </c>
      <c r="F22" s="22"/>
      <c r="G22" s="22"/>
      <c r="H22" s="22">
        <v>683227</v>
      </c>
      <c r="I22" s="20">
        <f t="shared" si="0"/>
        <v>1783227</v>
      </c>
      <c r="J22" s="22"/>
      <c r="K22" s="22">
        <f t="shared" si="1"/>
        <v>3530377.160000002</v>
      </c>
      <c r="L22" s="22"/>
      <c r="M22" s="1"/>
      <c r="N22" s="1"/>
    </row>
    <row r="23" spans="1:14" ht="15.75" thickBot="1" x14ac:dyDescent="0.3">
      <c r="A23" s="21">
        <v>2037</v>
      </c>
      <c r="B23" s="22"/>
      <c r="C23" s="22"/>
      <c r="D23" s="20">
        <v>600000</v>
      </c>
      <c r="E23" s="22">
        <v>465121.35</v>
      </c>
      <c r="F23" s="22"/>
      <c r="G23" s="22"/>
      <c r="H23" s="22">
        <v>924168</v>
      </c>
      <c r="I23" s="20">
        <f t="shared" si="0"/>
        <v>1989289.35</v>
      </c>
      <c r="J23" s="22"/>
      <c r="K23" s="22">
        <f t="shared" si="1"/>
        <v>1541087.8100000019</v>
      </c>
      <c r="L23" s="22"/>
      <c r="M23" s="1"/>
      <c r="N23" s="1"/>
    </row>
    <row r="24" spans="1:14" ht="15.75" thickBot="1" x14ac:dyDescent="0.3">
      <c r="A24" s="21">
        <v>2038</v>
      </c>
      <c r="B24" s="22"/>
      <c r="C24" s="22"/>
      <c r="D24" s="22">
        <v>640882.81000000006</v>
      </c>
      <c r="E24" s="22"/>
      <c r="F24" s="22"/>
      <c r="G24" s="22"/>
      <c r="H24" s="22">
        <v>900205</v>
      </c>
      <c r="I24" s="20">
        <f t="shared" si="0"/>
        <v>1541087.81</v>
      </c>
      <c r="J24" s="22"/>
      <c r="K24" s="22">
        <f>SUM(K23+B24+C24)-(I24+J24)</f>
        <v>1.862645149230957E-9</v>
      </c>
      <c r="L24" s="22"/>
      <c r="M24" s="1"/>
      <c r="N24" s="1"/>
    </row>
    <row r="25" spans="1:14" ht="15.75" thickBot="1" x14ac:dyDescent="0.3">
      <c r="A25" s="25" t="s">
        <v>11</v>
      </c>
      <c r="B25" s="20"/>
      <c r="C25" s="19"/>
      <c r="D25" s="20">
        <f>SUM(D6:D24)</f>
        <v>5729209.4500000011</v>
      </c>
      <c r="E25" s="19">
        <f>SUM(E6:E23)</f>
        <v>13354534.560000001</v>
      </c>
      <c r="F25" s="20">
        <f>SUM(F6:F24)</f>
        <v>3064743</v>
      </c>
      <c r="G25" s="19"/>
      <c r="H25" s="20"/>
      <c r="I25" s="19"/>
      <c r="J25" s="20"/>
      <c r="K25" s="20"/>
      <c r="L25" s="26"/>
      <c r="M25" s="1"/>
      <c r="N25" s="1"/>
    </row>
  </sheetData>
  <mergeCells count="9">
    <mergeCell ref="I1:L1"/>
    <mergeCell ref="L2:L3"/>
    <mergeCell ref="D2:I2"/>
    <mergeCell ref="A2:A4"/>
    <mergeCell ref="B3:C3"/>
    <mergeCell ref="B2:C2"/>
    <mergeCell ref="J2:J3"/>
    <mergeCell ref="K2:K3"/>
    <mergeCell ref="E3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Biura</dc:creator>
  <cp:lastModifiedBy>Barbara Lewandowska</cp:lastModifiedBy>
  <cp:lastPrinted>2024-09-05T06:18:51Z</cp:lastPrinted>
  <dcterms:created xsi:type="dcterms:W3CDTF">2019-10-29T15:09:23Z</dcterms:created>
  <dcterms:modified xsi:type="dcterms:W3CDTF">2024-11-15T10:23:28Z</dcterms:modified>
</cp:coreProperties>
</file>